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_FilterDatabase" localSheetId="0" hidden="1">Sheet1!$B$7:$C$7</definedName>
    <definedName name="_xlnm.Print_Area" localSheetId="0">Sheet1!$A$1:$I$64</definedName>
  </definedNames>
  <calcPr calcId="162913" concurrentCalc="0"/>
</workbook>
</file>

<file path=xl/calcChain.xml><?xml version="1.0" encoding="utf-8"?>
<calcChain xmlns="http://schemas.openxmlformats.org/spreadsheetml/2006/main">
  <c r="E42" i="1" l="1"/>
  <c r="E33" i="1"/>
  <c r="E17" i="1"/>
  <c r="E18" i="1"/>
  <c r="E19" i="1"/>
  <c r="E20" i="1"/>
  <c r="E21" i="1"/>
  <c r="E22" i="1"/>
  <c r="E23" i="1"/>
  <c r="E27" i="1"/>
  <c r="E28" i="1"/>
  <c r="E30" i="1"/>
  <c r="E32" i="1"/>
  <c r="I17" i="1"/>
  <c r="L27" i="1"/>
  <c r="G27" i="1"/>
  <c r="G28" i="1"/>
  <c r="I19" i="1"/>
  <c r="I18" i="1"/>
  <c r="I20" i="1"/>
  <c r="I21" i="1"/>
  <c r="I22" i="1"/>
  <c r="I30" i="1"/>
  <c r="I32" i="1"/>
  <c r="I37" i="1"/>
  <c r="I38" i="1"/>
  <c r="I39" i="1"/>
  <c r="I40" i="1"/>
  <c r="I41" i="1"/>
  <c r="L18" i="1"/>
  <c r="L19" i="1"/>
  <c r="L20" i="1"/>
  <c r="L21" i="1"/>
  <c r="L22" i="1"/>
  <c r="L28" i="1"/>
  <c r="L30" i="1"/>
  <c r="L32" i="1"/>
  <c r="L37" i="1"/>
  <c r="L38" i="1"/>
  <c r="L39" i="1"/>
  <c r="L40" i="1"/>
  <c r="L41" i="1"/>
  <c r="L48" i="1"/>
  <c r="L49" i="1"/>
  <c r="L50" i="1"/>
  <c r="L51" i="1"/>
  <c r="L52" i="1"/>
  <c r="L53" i="1"/>
  <c r="B49" i="1"/>
  <c r="B50" i="1"/>
  <c r="B51" i="1"/>
  <c r="B52" i="1"/>
  <c r="B53" i="1"/>
  <c r="B48" i="1"/>
  <c r="G49" i="1"/>
  <c r="G50" i="1"/>
  <c r="G51" i="1"/>
  <c r="G52" i="1"/>
  <c r="G53" i="1"/>
  <c r="G38" i="1"/>
  <c r="G39" i="1"/>
  <c r="G48" i="1"/>
  <c r="G32" i="1"/>
  <c r="G41" i="1"/>
  <c r="G40" i="1"/>
  <c r="G37" i="1"/>
  <c r="G20" i="1"/>
  <c r="G54" i="1"/>
  <c r="G30" i="1"/>
  <c r="G33" i="1"/>
  <c r="G21" i="1"/>
  <c r="I28" i="1"/>
  <c r="I27" i="1"/>
  <c r="G22" i="1"/>
  <c r="G19" i="1"/>
  <c r="G18" i="1"/>
  <c r="G17" i="1"/>
  <c r="G42" i="1"/>
  <c r="I42" i="1"/>
  <c r="I23" i="1"/>
  <c r="L17" i="1"/>
  <c r="L56" i="1"/>
  <c r="G23" i="1"/>
  <c r="G56" i="1"/>
  <c r="E56" i="1"/>
  <c r="E44" i="1"/>
  <c r="I33" i="1"/>
  <c r="I58" i="1"/>
  <c r="I59" i="1"/>
</calcChain>
</file>

<file path=xl/sharedStrings.xml><?xml version="1.0" encoding="utf-8"?>
<sst xmlns="http://schemas.openxmlformats.org/spreadsheetml/2006/main" count="127" uniqueCount="87">
  <si>
    <t xml:space="preserve">Course # </t>
  </si>
  <si>
    <t>Course Name</t>
  </si>
  <si>
    <t>Semester</t>
  </si>
  <si>
    <t>BIOS 703</t>
  </si>
  <si>
    <t>BIOS 704</t>
  </si>
  <si>
    <t>Fundamental Courses Required</t>
  </si>
  <si>
    <t>BIOS 998</t>
  </si>
  <si>
    <t>BIOS 999</t>
  </si>
  <si>
    <t>Doctoral Dissertation Proposal</t>
  </si>
  <si>
    <t>Doctoral Dissertation Research</t>
  </si>
  <si>
    <t xml:space="preserve">Credit Reduction </t>
  </si>
  <si>
    <t>Total</t>
  </si>
  <si>
    <t>Program of Study</t>
  </si>
  <si>
    <t>Address:</t>
  </si>
  <si>
    <t>Student ID:</t>
  </si>
  <si>
    <t>Fall</t>
  </si>
  <si>
    <t>Spring</t>
  </si>
  <si>
    <t>Yes</t>
  </si>
  <si>
    <t>No</t>
  </si>
  <si>
    <t>Lab Rotation 1</t>
  </si>
  <si>
    <t>Lab Rotation 2</t>
  </si>
  <si>
    <t>Topics in Biosciences 1</t>
  </si>
  <si>
    <t>Topics in Biosciences 2</t>
  </si>
  <si>
    <t>Topics in Biosciences 3</t>
  </si>
  <si>
    <t>A</t>
  </si>
  <si>
    <t>B</t>
  </si>
  <si>
    <t>C</t>
  </si>
  <si>
    <t>F</t>
  </si>
  <si>
    <t>Grade</t>
  </si>
  <si>
    <t>Year</t>
  </si>
  <si>
    <t>A+</t>
  </si>
  <si>
    <t>A-</t>
  </si>
  <si>
    <t>B+</t>
  </si>
  <si>
    <t>B-</t>
  </si>
  <si>
    <t>Quality</t>
  </si>
  <si>
    <t>Points</t>
  </si>
  <si>
    <t>Incomplete</t>
  </si>
  <si>
    <t>Grand Total</t>
  </si>
  <si>
    <t>Elective Credits Required</t>
  </si>
  <si>
    <t>Elective Credits Remaining</t>
  </si>
  <si>
    <t>GPA</t>
  </si>
  <si>
    <t>Instructions:</t>
  </si>
  <si>
    <t xml:space="preserve">    "Credit Reduction" cell</t>
  </si>
  <si>
    <t>3) For classes that have been waved, select "Yes"</t>
  </si>
  <si>
    <t>4) Enter credit reduction amount in the</t>
  </si>
  <si>
    <t>5) Enter grades in the "Grade" column</t>
  </si>
  <si>
    <t>(unofficial)</t>
  </si>
  <si>
    <t>PhD Biosciences</t>
  </si>
  <si>
    <t>Summer</t>
  </si>
  <si>
    <t>Electives/Research</t>
  </si>
  <si>
    <t>Satisfactory</t>
  </si>
  <si>
    <t>No Credit</t>
  </si>
  <si>
    <t>In Progress</t>
  </si>
  <si>
    <t>Student is using catalog from:</t>
  </si>
  <si>
    <t>Student name:</t>
  </si>
  <si>
    <t>2) Enter Catalog date, Name, Address, and Student ID</t>
  </si>
  <si>
    <t>Waived</t>
  </si>
  <si>
    <t xml:space="preserve">    in the "Waived" column</t>
  </si>
  <si>
    <t>Microbiology and Infectious Diseases</t>
  </si>
  <si>
    <t>BIOL 563</t>
  </si>
  <si>
    <t>Virology</t>
  </si>
  <si>
    <t>BIOL 669</t>
  </si>
  <si>
    <t>Pathogenic Microbiology</t>
  </si>
  <si>
    <t>BIOL 715</t>
  </si>
  <si>
    <t>Microbial Physiology</t>
  </si>
  <si>
    <t>Advisor Signature _________________________________________________  Date __________________________________</t>
  </si>
  <si>
    <t>Program Director Signature _________________________________________  Date ___________________________________</t>
  </si>
  <si>
    <t>Credits</t>
  </si>
  <si>
    <t xml:space="preserve"> Totals</t>
  </si>
  <si>
    <t>1) Fill in only yellow highlighted cells by directly</t>
  </si>
  <si>
    <t xml:space="preserve">  entering the information or using the drop-down menus</t>
  </si>
  <si>
    <t>BIOL 682</t>
  </si>
  <si>
    <t>Advanced Eukaryotic Cell Biol</t>
  </si>
  <si>
    <t>(2 required)</t>
  </si>
  <si>
    <t>(3 required)</t>
  </si>
  <si>
    <t>BIOL 553</t>
  </si>
  <si>
    <t>Immunology</t>
  </si>
  <si>
    <t>Awarded Master's Credit Reduction (30 or less)</t>
  </si>
  <si>
    <t xml:space="preserve"> </t>
  </si>
  <si>
    <t>Dissertation Work - 12 to 24 credits</t>
  </si>
  <si>
    <t>Total Required</t>
  </si>
  <si>
    <t>2018 Fall Catalog</t>
  </si>
  <si>
    <t>BIOL 583</t>
  </si>
  <si>
    <t>General Biochemistry</t>
  </si>
  <si>
    <t>BIOS 702</t>
  </si>
  <si>
    <t>Research Methods</t>
  </si>
  <si>
    <r>
      <t xml:space="preserve">Concentration Courses - </t>
    </r>
    <r>
      <rPr>
        <b/>
        <sz val="14"/>
        <color rgb="FFFF0000"/>
        <rFont val="Arial"/>
        <family val="2"/>
      </rPr>
      <t>Choose 4 from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</si>
</sst>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0" borderId="0" xfId="0" applyFont="1" applyBorder="1" applyProtection="1"/>
    <xf numFmtId="0" fontId="0" fillId="0" borderId="0" xfId="0" applyBorder="1" applyProtection="1"/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</xf>
    <xf numFmtId="0" fontId="5" fillId="0" borderId="1" xfId="0" applyFont="1" applyBorder="1" applyProtection="1"/>
    <xf numFmtId="0" fontId="1" fillId="0" borderId="1" xfId="0" applyFont="1" applyBorder="1" applyProtection="1"/>
    <xf numFmtId="0" fontId="6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0" borderId="1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1" fillId="0" borderId="1" xfId="0" applyFont="1" applyFill="1" applyBorder="1" applyProtection="1"/>
    <xf numFmtId="0" fontId="0" fillId="0" borderId="1" xfId="0" applyFill="1" applyBorder="1" applyProtection="1"/>
  </cellXfs>
  <cellStyles count="1">
    <cellStyle name="Normal" xfId="0" builtinId="0"/>
  </cellStyles>
  <dxfs count="1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1"/>
  <sheetViews>
    <sheetView tabSelected="1" zoomScaleNormal="100" zoomScaleSheetLayoutView="75" workbookViewId="0">
      <selection activeCell="A2" sqref="A2"/>
    </sheetView>
  </sheetViews>
  <sheetFormatPr defaultColWidth="8.85546875" defaultRowHeight="12.75" x14ac:dyDescent="0.2"/>
  <cols>
    <col min="1" max="1" width="16" style="9" customWidth="1"/>
    <col min="2" max="2" width="31.140625" style="9" customWidth="1"/>
    <col min="3" max="3" width="14.7109375" style="11" customWidth="1"/>
    <col min="4" max="4" width="11.7109375" style="11" customWidth="1"/>
    <col min="5" max="5" width="13" style="11" customWidth="1"/>
    <col min="6" max="6" width="10.42578125" style="11" customWidth="1"/>
    <col min="7" max="7" width="12.85546875" style="11" customWidth="1"/>
    <col min="8" max="8" width="12.140625" style="11" customWidth="1"/>
    <col min="9" max="9" width="11.42578125" style="11" customWidth="1"/>
    <col min="10" max="10" width="8.85546875" style="9" customWidth="1"/>
    <col min="11" max="11" width="8.7109375" style="9" customWidth="1"/>
    <col min="12" max="20" width="8.7109375" style="9" hidden="1" customWidth="1"/>
    <col min="21" max="21" width="8.7109375" style="9" customWidth="1"/>
    <col min="22" max="16384" width="8.85546875" style="9"/>
  </cols>
  <sheetData>
    <row r="2" spans="1:18" ht="18" x14ac:dyDescent="0.25">
      <c r="B2" s="10" t="s">
        <v>12</v>
      </c>
      <c r="E2" s="12" t="s">
        <v>41</v>
      </c>
      <c r="F2" s="13" t="s">
        <v>69</v>
      </c>
      <c r="L2" s="9" t="s">
        <v>15</v>
      </c>
      <c r="M2" s="9" t="s">
        <v>18</v>
      </c>
      <c r="N2" s="9" t="s">
        <v>30</v>
      </c>
      <c r="O2" s="9">
        <v>4</v>
      </c>
      <c r="Q2" s="14" t="s">
        <v>6</v>
      </c>
      <c r="R2" s="15" t="s">
        <v>8</v>
      </c>
    </row>
    <row r="3" spans="1:18" ht="18" x14ac:dyDescent="0.25">
      <c r="B3" s="10" t="s">
        <v>47</v>
      </c>
      <c r="F3" s="13" t="s">
        <v>70</v>
      </c>
      <c r="L3" s="9" t="s">
        <v>16</v>
      </c>
      <c r="M3" s="9" t="s">
        <v>17</v>
      </c>
      <c r="N3" s="9" t="s">
        <v>24</v>
      </c>
      <c r="O3" s="9">
        <v>4</v>
      </c>
      <c r="Q3" s="14" t="s">
        <v>7</v>
      </c>
      <c r="R3" s="15" t="s">
        <v>9</v>
      </c>
    </row>
    <row r="4" spans="1:18" ht="18" x14ac:dyDescent="0.25">
      <c r="B4" s="10" t="s">
        <v>58</v>
      </c>
      <c r="F4" s="16" t="s">
        <v>55</v>
      </c>
      <c r="L4" s="9" t="s">
        <v>48</v>
      </c>
      <c r="N4" s="9" t="s">
        <v>31</v>
      </c>
      <c r="O4" s="9">
        <v>3.67</v>
      </c>
    </row>
    <row r="5" spans="1:18" ht="18" x14ac:dyDescent="0.25">
      <c r="B5" s="10" t="s">
        <v>81</v>
      </c>
      <c r="F5" s="13" t="s">
        <v>43</v>
      </c>
      <c r="N5" s="9" t="s">
        <v>32</v>
      </c>
      <c r="O5" s="9">
        <v>3.33</v>
      </c>
    </row>
    <row r="6" spans="1:18" ht="15" customHeight="1" x14ac:dyDescent="0.25">
      <c r="B6" s="10"/>
      <c r="C6" s="17" t="s">
        <v>29</v>
      </c>
      <c r="F6" s="13" t="s">
        <v>57</v>
      </c>
      <c r="N6" s="9" t="s">
        <v>25</v>
      </c>
      <c r="O6" s="9">
        <v>3</v>
      </c>
    </row>
    <row r="7" spans="1:18" x14ac:dyDescent="0.2">
      <c r="B7" s="12" t="s">
        <v>53</v>
      </c>
      <c r="C7" s="39"/>
      <c r="F7" s="13" t="s">
        <v>44</v>
      </c>
      <c r="N7" s="9" t="s">
        <v>33</v>
      </c>
      <c r="O7" s="9">
        <v>2.67</v>
      </c>
    </row>
    <row r="8" spans="1:18" ht="18" customHeight="1" x14ac:dyDescent="0.2">
      <c r="B8" s="19"/>
      <c r="C8" s="16"/>
      <c r="F8" s="13" t="s">
        <v>42</v>
      </c>
      <c r="N8" s="9" t="s">
        <v>50</v>
      </c>
      <c r="O8" s="9">
        <v>0</v>
      </c>
    </row>
    <row r="9" spans="1:18" ht="18" x14ac:dyDescent="0.25">
      <c r="A9" s="9" t="s">
        <v>54</v>
      </c>
      <c r="B9" s="1"/>
      <c r="C9" s="10"/>
      <c r="F9" s="13" t="s">
        <v>45</v>
      </c>
      <c r="N9" s="9" t="s">
        <v>52</v>
      </c>
      <c r="O9" s="9">
        <v>0</v>
      </c>
    </row>
    <row r="10" spans="1:18" ht="18" x14ac:dyDescent="0.25">
      <c r="A10" s="9" t="s">
        <v>13</v>
      </c>
      <c r="B10" s="2"/>
      <c r="C10" s="10"/>
      <c r="D10" s="10"/>
      <c r="N10" s="9" t="s">
        <v>36</v>
      </c>
      <c r="O10" s="9">
        <v>0</v>
      </c>
    </row>
    <row r="11" spans="1:18" ht="18" x14ac:dyDescent="0.25">
      <c r="B11" s="3"/>
      <c r="C11" s="10"/>
      <c r="D11" s="10"/>
      <c r="N11" s="9" t="s">
        <v>51</v>
      </c>
      <c r="O11" s="9">
        <v>0</v>
      </c>
    </row>
    <row r="12" spans="1:18" ht="18" x14ac:dyDescent="0.25">
      <c r="A12" s="9" t="s">
        <v>14</v>
      </c>
      <c r="B12" s="1"/>
      <c r="C12" s="10"/>
      <c r="D12" s="10"/>
      <c r="N12" s="9" t="s">
        <v>26</v>
      </c>
      <c r="O12" s="9">
        <v>2</v>
      </c>
    </row>
    <row r="13" spans="1:18" ht="15" x14ac:dyDescent="0.2">
      <c r="E13" s="38"/>
      <c r="N13" s="9" t="s">
        <v>27</v>
      </c>
      <c r="O13" s="9">
        <v>0</v>
      </c>
    </row>
    <row r="15" spans="1:18" ht="15.75" x14ac:dyDescent="0.25">
      <c r="A15" s="21" t="s">
        <v>5</v>
      </c>
      <c r="B15" s="22"/>
      <c r="I15" s="23" t="s">
        <v>34</v>
      </c>
    </row>
    <row r="16" spans="1:18" s="25" customFormat="1" ht="15" customHeight="1" x14ac:dyDescent="0.25">
      <c r="A16" s="24" t="s">
        <v>0</v>
      </c>
      <c r="B16" s="24" t="s">
        <v>1</v>
      </c>
      <c r="C16" s="23" t="s">
        <v>2</v>
      </c>
      <c r="D16" s="23" t="s">
        <v>29</v>
      </c>
      <c r="E16" s="43" t="s">
        <v>67</v>
      </c>
      <c r="F16" s="23" t="s">
        <v>28</v>
      </c>
      <c r="G16" s="23" t="s">
        <v>68</v>
      </c>
      <c r="H16" s="23" t="s">
        <v>56</v>
      </c>
      <c r="I16" s="23" t="s">
        <v>35</v>
      </c>
      <c r="N16" s="9"/>
    </row>
    <row r="17" spans="1:14" ht="15" customHeight="1" x14ac:dyDescent="0.2">
      <c r="A17" s="40" t="s">
        <v>71</v>
      </c>
      <c r="B17" s="41" t="s">
        <v>72</v>
      </c>
      <c r="C17" s="4"/>
      <c r="D17" s="4"/>
      <c r="E17" s="18">
        <f>IF(H17="No",3,"-")</f>
        <v>3</v>
      </c>
      <c r="F17" s="5"/>
      <c r="G17" s="18" t="str">
        <f>IF(OR(F17="",E17="-"),"",E17)</f>
        <v/>
      </c>
      <c r="H17" s="6" t="s">
        <v>18</v>
      </c>
      <c r="I17" s="18" t="str">
        <f>IF(OR(F17="",E17="-"),"",(VLOOKUP(F17,$N$2:$O$13,2,FALSE)*G17))</f>
        <v/>
      </c>
      <c r="L17" s="9">
        <f t="shared" ref="L17:L22" si="0">IF(OR(F17=$N$8,F17=$N$9,F17=$N$10),G17,0)</f>
        <v>0</v>
      </c>
    </row>
    <row r="18" spans="1:14" ht="15" customHeight="1" x14ac:dyDescent="0.2">
      <c r="A18" s="47" t="s">
        <v>3</v>
      </c>
      <c r="B18" s="27" t="s">
        <v>19</v>
      </c>
      <c r="C18" s="4"/>
      <c r="D18" s="4"/>
      <c r="E18" s="18">
        <f>IF(H18="No",3,"-")</f>
        <v>3</v>
      </c>
      <c r="F18" s="5"/>
      <c r="G18" s="18" t="str">
        <f t="shared" ref="G18:G22" si="1">IF(OR(F18="",E18="-"),"",E18)</f>
        <v/>
      </c>
      <c r="H18" s="6" t="s">
        <v>18</v>
      </c>
      <c r="I18" s="18" t="str">
        <f t="shared" ref="I18:I22" si="2">IF(OR(F18="",E18="-"),"",(VLOOKUP(F18,$N$2:$O$13,2,FALSE)*G18))</f>
        <v/>
      </c>
      <c r="L18" s="9">
        <f t="shared" si="0"/>
        <v>0</v>
      </c>
    </row>
    <row r="19" spans="1:14" ht="15" customHeight="1" x14ac:dyDescent="0.2">
      <c r="A19" s="48" t="s">
        <v>73</v>
      </c>
      <c r="B19" s="28" t="s">
        <v>20</v>
      </c>
      <c r="C19" s="4"/>
      <c r="D19" s="4"/>
      <c r="E19" s="18">
        <f>IF(H19="No",3,"-")</f>
        <v>3</v>
      </c>
      <c r="F19" s="5"/>
      <c r="G19" s="18" t="str">
        <f t="shared" si="1"/>
        <v/>
      </c>
      <c r="H19" s="6" t="s">
        <v>18</v>
      </c>
      <c r="I19" s="18" t="str">
        <f t="shared" si="2"/>
        <v/>
      </c>
      <c r="L19" s="9">
        <f t="shared" si="0"/>
        <v>0</v>
      </c>
    </row>
    <row r="20" spans="1:14" ht="15" customHeight="1" x14ac:dyDescent="0.2">
      <c r="A20" s="47" t="s">
        <v>4</v>
      </c>
      <c r="B20" s="27" t="s">
        <v>21</v>
      </c>
      <c r="C20" s="4"/>
      <c r="D20" s="4"/>
      <c r="E20" s="18">
        <f t="shared" ref="E20:E22" si="3">IF(H20="No",1,"-")</f>
        <v>1</v>
      </c>
      <c r="F20" s="5"/>
      <c r="G20" s="18" t="str">
        <f t="shared" si="1"/>
        <v/>
      </c>
      <c r="H20" s="6" t="s">
        <v>18</v>
      </c>
      <c r="I20" s="18" t="str">
        <f t="shared" si="2"/>
        <v/>
      </c>
      <c r="L20" s="9">
        <f t="shared" si="0"/>
        <v>0</v>
      </c>
    </row>
    <row r="21" spans="1:14" ht="15" customHeight="1" x14ac:dyDescent="0.2">
      <c r="A21" s="49" t="s">
        <v>74</v>
      </c>
      <c r="B21" s="26" t="s">
        <v>22</v>
      </c>
      <c r="C21" s="4"/>
      <c r="D21" s="4"/>
      <c r="E21" s="18">
        <f t="shared" si="3"/>
        <v>1</v>
      </c>
      <c r="F21" s="5"/>
      <c r="G21" s="18" t="str">
        <f t="shared" si="1"/>
        <v/>
      </c>
      <c r="H21" s="6" t="s">
        <v>18</v>
      </c>
      <c r="I21" s="18" t="str">
        <f t="shared" si="2"/>
        <v/>
      </c>
      <c r="L21" s="9">
        <f t="shared" si="0"/>
        <v>0</v>
      </c>
    </row>
    <row r="22" spans="1:14" ht="15" customHeight="1" x14ac:dyDescent="0.2">
      <c r="A22" s="48"/>
      <c r="B22" s="28" t="s">
        <v>23</v>
      </c>
      <c r="C22" s="4"/>
      <c r="D22" s="4"/>
      <c r="E22" s="18">
        <f t="shared" si="3"/>
        <v>1</v>
      </c>
      <c r="F22" s="5"/>
      <c r="G22" s="18" t="str">
        <f t="shared" si="1"/>
        <v/>
      </c>
      <c r="H22" s="6" t="s">
        <v>18</v>
      </c>
      <c r="I22" s="18" t="str">
        <f t="shared" si="2"/>
        <v/>
      </c>
      <c r="L22" s="9">
        <f t="shared" si="0"/>
        <v>0</v>
      </c>
    </row>
    <row r="23" spans="1:14" ht="15" customHeight="1" x14ac:dyDescent="0.2">
      <c r="C23" s="11" t="s">
        <v>80</v>
      </c>
      <c r="E23" s="18">
        <f>SUM(E17:E22)</f>
        <v>12</v>
      </c>
      <c r="G23" s="18">
        <f>SUM(G17:G22)</f>
        <v>0</v>
      </c>
      <c r="I23" s="18">
        <f>SUM(I17:I22)</f>
        <v>0</v>
      </c>
    </row>
    <row r="24" spans="1:14" ht="15" customHeight="1" x14ac:dyDescent="0.2"/>
    <row r="25" spans="1:14" ht="15" customHeight="1" x14ac:dyDescent="0.25">
      <c r="A25" s="21" t="s">
        <v>86</v>
      </c>
      <c r="B25" s="22"/>
      <c r="I25" s="23" t="s">
        <v>34</v>
      </c>
      <c r="N25" s="25"/>
    </row>
    <row r="26" spans="1:14" s="25" customFormat="1" ht="15" customHeight="1" x14ac:dyDescent="0.25">
      <c r="A26" s="24" t="s">
        <v>0</v>
      </c>
      <c r="B26" s="24" t="s">
        <v>1</v>
      </c>
      <c r="C26" s="23" t="s">
        <v>2</v>
      </c>
      <c r="D26" s="23" t="s">
        <v>29</v>
      </c>
      <c r="E26" s="23" t="s">
        <v>67</v>
      </c>
      <c r="F26" s="23" t="s">
        <v>28</v>
      </c>
      <c r="G26" s="23" t="s">
        <v>68</v>
      </c>
      <c r="H26" s="23" t="s">
        <v>56</v>
      </c>
      <c r="I26" s="23" t="s">
        <v>35</v>
      </c>
      <c r="N26" s="9"/>
    </row>
    <row r="27" spans="1:14" s="25" customFormat="1" ht="15" customHeight="1" x14ac:dyDescent="0.2">
      <c r="A27" s="42" t="s">
        <v>75</v>
      </c>
      <c r="B27" s="41" t="s">
        <v>76</v>
      </c>
      <c r="C27" s="4"/>
      <c r="D27" s="50" t="s">
        <v>78</v>
      </c>
      <c r="E27" s="30">
        <f>IF(H27="No",3,"-")</f>
        <v>3</v>
      </c>
      <c r="F27" s="5"/>
      <c r="G27" s="30" t="str">
        <f>IF(OR(F27="",E27="-"),"",E27)</f>
        <v/>
      </c>
      <c r="H27" s="6" t="s">
        <v>18</v>
      </c>
      <c r="I27" s="30" t="str">
        <f>IF(OR(F27="",E27="-"),"",(VLOOKUP(F27,$N$2:$O$13,2,FALSE)*G27))</f>
        <v/>
      </c>
      <c r="L27" s="9">
        <f>IF(OR(F27=$N$8,F27=$N$9,F27=$N$10),G27,0)</f>
        <v>0</v>
      </c>
      <c r="N27" s="9"/>
    </row>
    <row r="28" spans="1:14" ht="15" customHeight="1" x14ac:dyDescent="0.2">
      <c r="A28" s="42" t="s">
        <v>59</v>
      </c>
      <c r="B28" s="20" t="s">
        <v>60</v>
      </c>
      <c r="C28" s="4"/>
      <c r="D28" s="4"/>
      <c r="E28" s="18">
        <f>IF(H28="No",3,"-")</f>
        <v>3</v>
      </c>
      <c r="F28" s="5"/>
      <c r="G28" s="18" t="str">
        <f>IF(OR(F28="",E28="-"),"",E28)</f>
        <v/>
      </c>
      <c r="H28" s="6" t="s">
        <v>18</v>
      </c>
      <c r="I28" s="18" t="str">
        <f>IF(OR(F28="",E28="-"),"",(VLOOKUP(F28,$N$2:$O$13,2,FALSE)*G28))</f>
        <v/>
      </c>
      <c r="L28" s="9">
        <f>IF(OR(F28=$N$8,F28=$N$9,F28=$N$10),G28,0)</f>
        <v>0</v>
      </c>
    </row>
    <row r="29" spans="1:14" ht="15" customHeight="1" x14ac:dyDescent="0.25">
      <c r="A29" s="42" t="s">
        <v>82</v>
      </c>
      <c r="B29" s="51" t="s">
        <v>83</v>
      </c>
      <c r="C29" s="4"/>
      <c r="D29" s="4"/>
      <c r="E29" s="18">
        <v>4</v>
      </c>
      <c r="F29" s="5"/>
      <c r="G29" s="18"/>
      <c r="H29" s="6" t="s">
        <v>18</v>
      </c>
      <c r="I29" s="18"/>
    </row>
    <row r="30" spans="1:14" ht="15" customHeight="1" x14ac:dyDescent="0.2">
      <c r="A30" s="42" t="s">
        <v>61</v>
      </c>
      <c r="B30" s="20" t="s">
        <v>62</v>
      </c>
      <c r="C30" s="4"/>
      <c r="D30" s="4"/>
      <c r="E30" s="18">
        <f>IF(H30="No",3,"-")</f>
        <v>3</v>
      </c>
      <c r="F30" s="5"/>
      <c r="G30" s="18" t="str">
        <f>IF(OR(F30="",E30="-"),"",E30)</f>
        <v/>
      </c>
      <c r="H30" s="6" t="s">
        <v>18</v>
      </c>
      <c r="I30" s="18" t="str">
        <f>IF(OR(F30="",E30="-"),"",(VLOOKUP(F30,$N$2:$O$13,2,FALSE)*G30))</f>
        <v/>
      </c>
      <c r="L30" s="9">
        <f>IF(OR(F30=$N$8,F30=$N$9,F30=$N$10),G30,0)</f>
        <v>0</v>
      </c>
    </row>
    <row r="31" spans="1:14" ht="15" customHeight="1" x14ac:dyDescent="0.2">
      <c r="A31" s="42" t="s">
        <v>63</v>
      </c>
      <c r="B31" s="20" t="s">
        <v>64</v>
      </c>
      <c r="C31" s="4"/>
      <c r="D31" s="4"/>
      <c r="E31" s="18">
        <v>3</v>
      </c>
      <c r="F31" s="5"/>
      <c r="G31" s="18"/>
      <c r="H31" s="6" t="s">
        <v>18</v>
      </c>
      <c r="I31" s="18"/>
    </row>
    <row r="32" spans="1:14" ht="15" customHeight="1" x14ac:dyDescent="0.2">
      <c r="A32" s="52" t="s">
        <v>84</v>
      </c>
      <c r="B32" s="53" t="s">
        <v>85</v>
      </c>
      <c r="C32" s="4"/>
      <c r="D32" s="4"/>
      <c r="E32" s="18">
        <f>IF(H32="No",3,"-")</f>
        <v>3</v>
      </c>
      <c r="F32" s="5"/>
      <c r="G32" s="18" t="str">
        <f>IF(OR(F32="",E32="-"),"",E32)</f>
        <v/>
      </c>
      <c r="H32" s="6" t="s">
        <v>18</v>
      </c>
      <c r="I32" s="18" t="str">
        <f>IF(OR(F32="",E32="-"),"",(VLOOKUP(F32,$N$2:$O$13,2,FALSE)*G32))</f>
        <v/>
      </c>
      <c r="L32" s="9">
        <f>IF(OR(F32=$N$8,F32=$N$9,F32=$N$10),G32,0)</f>
        <v>0</v>
      </c>
    </row>
    <row r="33" spans="1:14" ht="15" customHeight="1" x14ac:dyDescent="0.2">
      <c r="C33" s="11" t="s">
        <v>80</v>
      </c>
      <c r="E33" s="18">
        <f>IF(SUM(E27:E32)&gt;12,12,SUM(E27:E32))</f>
        <v>12</v>
      </c>
      <c r="G33" s="18">
        <f>SUM(G27:G32)</f>
        <v>0</v>
      </c>
      <c r="I33" s="18">
        <f>SUM(I27:I32)</f>
        <v>0</v>
      </c>
    </row>
    <row r="34" spans="1:14" ht="15" customHeight="1" x14ac:dyDescent="0.2">
      <c r="E34" s="29"/>
      <c r="G34" s="29"/>
    </row>
    <row r="35" spans="1:14" ht="15" customHeight="1" x14ac:dyDescent="0.25">
      <c r="A35" s="21" t="s">
        <v>49</v>
      </c>
      <c r="I35" s="23" t="s">
        <v>34</v>
      </c>
      <c r="N35" s="25"/>
    </row>
    <row r="36" spans="1:14" s="25" customFormat="1" ht="15" customHeight="1" x14ac:dyDescent="0.25">
      <c r="A36" s="24" t="s">
        <v>0</v>
      </c>
      <c r="B36" s="24" t="s">
        <v>1</v>
      </c>
      <c r="C36" s="23" t="s">
        <v>2</v>
      </c>
      <c r="D36" s="23" t="s">
        <v>29</v>
      </c>
      <c r="E36" s="23" t="s">
        <v>67</v>
      </c>
      <c r="F36" s="23" t="s">
        <v>28</v>
      </c>
      <c r="G36" s="23" t="s">
        <v>68</v>
      </c>
      <c r="H36" s="23"/>
      <c r="I36" s="23" t="s">
        <v>35</v>
      </c>
      <c r="N36" s="9"/>
    </row>
    <row r="37" spans="1:14" ht="15" customHeight="1" x14ac:dyDescent="0.2">
      <c r="A37" s="7"/>
      <c r="B37" s="7"/>
      <c r="C37" s="8"/>
      <c r="D37" s="8"/>
      <c r="E37" s="8"/>
      <c r="F37" s="8"/>
      <c r="G37" s="31" t="str">
        <f>IF(OR(F37="",E37="-"),"",E37)</f>
        <v/>
      </c>
      <c r="H37" s="32"/>
      <c r="I37" s="18" t="str">
        <f>IF(OR(F37="",E37="-"),"",(VLOOKUP(F37,$N$2:$O$13,2,FALSE)*G37))</f>
        <v/>
      </c>
      <c r="L37" s="9">
        <f>IF(OR(F37=$N$8,F37=$N$9,F37=$N$10),G37,0)</f>
        <v>0</v>
      </c>
    </row>
    <row r="38" spans="1:14" ht="15" customHeight="1" x14ac:dyDescent="0.2">
      <c r="A38" s="7"/>
      <c r="B38" s="7"/>
      <c r="C38" s="8"/>
      <c r="D38" s="8"/>
      <c r="E38" s="8"/>
      <c r="F38" s="8"/>
      <c r="G38" s="31" t="str">
        <f>IF(OR(F38="",E38="-"),"",E38)</f>
        <v/>
      </c>
      <c r="H38" s="32"/>
      <c r="I38" s="18" t="str">
        <f>IF(OR(F38="",E38="-"),"",(VLOOKUP(F38,$N$2:$O$13,2,FALSE)*G38))</f>
        <v/>
      </c>
      <c r="L38" s="9">
        <f>IF(OR(F38=$N$8,F38=$N$9,F38=$N$10),G38,0)</f>
        <v>0</v>
      </c>
    </row>
    <row r="39" spans="1:14" ht="15" customHeight="1" x14ac:dyDescent="0.2">
      <c r="A39" s="7"/>
      <c r="B39" s="7"/>
      <c r="C39" s="8"/>
      <c r="D39" s="8"/>
      <c r="E39" s="8"/>
      <c r="F39" s="8"/>
      <c r="G39" s="31" t="str">
        <f>IF(OR(F39="",E39="-"),"",E39)</f>
        <v/>
      </c>
      <c r="H39" s="32"/>
      <c r="I39" s="18" t="str">
        <f>IF(OR(F39="",E39="-"),"",(VLOOKUP(F39,$N$2:$O$13,2,FALSE)*G39))</f>
        <v/>
      </c>
      <c r="L39" s="9">
        <f>IF(OR(F39=$N$8,F39=$N$9,F39=$N$10),G39,0)</f>
        <v>0</v>
      </c>
    </row>
    <row r="40" spans="1:14" ht="15" customHeight="1" x14ac:dyDescent="0.2">
      <c r="A40" s="7"/>
      <c r="B40" s="7"/>
      <c r="C40" s="8"/>
      <c r="D40" s="8"/>
      <c r="E40" s="8"/>
      <c r="F40" s="8"/>
      <c r="G40" s="31" t="str">
        <f>IF(OR(F40="",E40="-"),"",E40)</f>
        <v/>
      </c>
      <c r="H40" s="32"/>
      <c r="I40" s="18" t="str">
        <f>IF(OR(F40="",E40="-"),"",(VLOOKUP(F40,$N$2:$O$13,2,FALSE)*G40))</f>
        <v/>
      </c>
      <c r="L40" s="9">
        <f>IF(OR(F40=$N$8,F40=$N$9,F40=$N$10),G40,0)</f>
        <v>0</v>
      </c>
    </row>
    <row r="41" spans="1:14" ht="15" customHeight="1" x14ac:dyDescent="0.2">
      <c r="A41" s="7"/>
      <c r="B41" s="7"/>
      <c r="C41" s="8"/>
      <c r="D41" s="8"/>
      <c r="E41" s="8"/>
      <c r="F41" s="8"/>
      <c r="G41" s="30" t="str">
        <f>IF(OR(F41="",E41="-"),"",E41)</f>
        <v/>
      </c>
      <c r="H41" s="32"/>
      <c r="I41" s="18" t="str">
        <f>IF(OR(F41="",E41="-"),"",(VLOOKUP(F41,$N$2:$O$13,2,FALSE)*G41))</f>
        <v/>
      </c>
      <c r="L41" s="9">
        <f>IF(OR(F41=$N$8,F41=$N$9,F41=$N$10),G41,0)</f>
        <v>0</v>
      </c>
    </row>
    <row r="42" spans="1:14" ht="15" customHeight="1" x14ac:dyDescent="0.2">
      <c r="C42" s="11" t="s">
        <v>38</v>
      </c>
      <c r="E42" s="18">
        <f>48-E23-E33</f>
        <v>24</v>
      </c>
      <c r="G42" s="18">
        <f>SUM(G37:G41)</f>
        <v>0</v>
      </c>
      <c r="I42" s="18">
        <f>SUM(I37:I41)</f>
        <v>0</v>
      </c>
    </row>
    <row r="43" spans="1:14" ht="15" customHeight="1" x14ac:dyDescent="0.2">
      <c r="A43" s="22" t="s">
        <v>77</v>
      </c>
      <c r="B43" s="22"/>
      <c r="C43" s="22" t="s">
        <v>10</v>
      </c>
      <c r="E43" s="44"/>
      <c r="I43" s="29"/>
    </row>
    <row r="44" spans="1:14" ht="15" customHeight="1" x14ac:dyDescent="0.2">
      <c r="C44" s="11" t="s">
        <v>39</v>
      </c>
      <c r="E44" s="18">
        <f>IF(E42&lt;(E43+G42),0,E42-(E43+G42))</f>
        <v>24</v>
      </c>
      <c r="I44" s="29"/>
    </row>
    <row r="45" spans="1:14" ht="15" customHeight="1" x14ac:dyDescent="0.2">
      <c r="E45" s="29"/>
      <c r="I45" s="29"/>
    </row>
    <row r="46" spans="1:14" ht="15" customHeight="1" x14ac:dyDescent="0.25">
      <c r="A46" s="24" t="s">
        <v>79</v>
      </c>
      <c r="E46" s="29"/>
      <c r="G46" s="29"/>
      <c r="H46" s="29"/>
      <c r="I46" s="33"/>
    </row>
    <row r="47" spans="1:14" ht="15" customHeight="1" x14ac:dyDescent="0.25">
      <c r="A47" s="24" t="s">
        <v>0</v>
      </c>
      <c r="B47" s="24" t="s">
        <v>1</v>
      </c>
      <c r="C47" s="23" t="s">
        <v>2</v>
      </c>
      <c r="D47" s="23" t="s">
        <v>29</v>
      </c>
      <c r="E47" s="23" t="s">
        <v>67</v>
      </c>
      <c r="F47" s="23" t="s">
        <v>28</v>
      </c>
      <c r="G47" s="23" t="s">
        <v>68</v>
      </c>
      <c r="H47" s="33"/>
      <c r="I47" s="33"/>
      <c r="L47" s="25"/>
    </row>
    <row r="48" spans="1:14" ht="15" customHeight="1" x14ac:dyDescent="0.2">
      <c r="A48" s="36"/>
      <c r="B48" s="20" t="str">
        <f t="shared" ref="B48:B53" si="4">IF(A48="","",(VLOOKUP(A48,$Q$2:$R$3,2,FALSE)))</f>
        <v/>
      </c>
      <c r="C48" s="37"/>
      <c r="D48" s="37"/>
      <c r="E48" s="4"/>
      <c r="F48" s="4"/>
      <c r="G48" s="30" t="str">
        <f t="shared" ref="G48:G53" si="5">IF(OR(F48="",E48="-"),"",E48)</f>
        <v/>
      </c>
      <c r="H48" s="34"/>
      <c r="I48" s="29"/>
      <c r="L48" s="9">
        <f t="shared" ref="L48:L53" si="6">IF(OR(F48=$N$8,F48=$N$9,F48=$N$10),G48,0)</f>
        <v>0</v>
      </c>
    </row>
    <row r="49" spans="1:14" ht="15" customHeight="1" x14ac:dyDescent="0.2">
      <c r="A49" s="36"/>
      <c r="B49" s="20" t="str">
        <f t="shared" si="4"/>
        <v/>
      </c>
      <c r="C49" s="37"/>
      <c r="D49" s="37"/>
      <c r="E49" s="4"/>
      <c r="F49" s="4"/>
      <c r="G49" s="30" t="str">
        <f t="shared" si="5"/>
        <v/>
      </c>
      <c r="H49" s="34"/>
      <c r="I49" s="29"/>
      <c r="L49" s="9">
        <f t="shared" si="6"/>
        <v>0</v>
      </c>
    </row>
    <row r="50" spans="1:14" ht="15" customHeight="1" x14ac:dyDescent="0.2">
      <c r="A50" s="36"/>
      <c r="B50" s="20" t="str">
        <f t="shared" si="4"/>
        <v/>
      </c>
      <c r="C50" s="37"/>
      <c r="D50" s="37"/>
      <c r="E50" s="4"/>
      <c r="F50" s="4"/>
      <c r="G50" s="30" t="str">
        <f t="shared" si="5"/>
        <v/>
      </c>
      <c r="H50" s="34"/>
      <c r="I50" s="29"/>
      <c r="L50" s="9">
        <f t="shared" si="6"/>
        <v>0</v>
      </c>
    </row>
    <row r="51" spans="1:14" ht="15" customHeight="1" x14ac:dyDescent="0.2">
      <c r="A51" s="36"/>
      <c r="B51" s="20" t="str">
        <f t="shared" si="4"/>
        <v/>
      </c>
      <c r="C51" s="37"/>
      <c r="D51" s="37"/>
      <c r="E51" s="4"/>
      <c r="F51" s="4"/>
      <c r="G51" s="30" t="str">
        <f t="shared" si="5"/>
        <v/>
      </c>
      <c r="H51" s="34"/>
      <c r="I51" s="29"/>
      <c r="L51" s="9">
        <f t="shared" si="6"/>
        <v>0</v>
      </c>
    </row>
    <row r="52" spans="1:14" ht="15" customHeight="1" x14ac:dyDescent="0.2">
      <c r="A52" s="36"/>
      <c r="B52" s="20" t="str">
        <f t="shared" si="4"/>
        <v/>
      </c>
      <c r="C52" s="37"/>
      <c r="D52" s="37"/>
      <c r="E52" s="4"/>
      <c r="F52" s="4"/>
      <c r="G52" s="30" t="str">
        <f t="shared" si="5"/>
        <v/>
      </c>
      <c r="H52" s="34"/>
      <c r="I52" s="29"/>
      <c r="L52" s="9">
        <f t="shared" si="6"/>
        <v>0</v>
      </c>
    </row>
    <row r="53" spans="1:14" ht="15" customHeight="1" x14ac:dyDescent="0.2">
      <c r="A53" s="36"/>
      <c r="B53" s="20" t="str">
        <f t="shared" si="4"/>
        <v/>
      </c>
      <c r="C53" s="37"/>
      <c r="D53" s="37"/>
      <c r="E53" s="4"/>
      <c r="F53" s="4"/>
      <c r="G53" s="30" t="str">
        <f t="shared" si="5"/>
        <v/>
      </c>
      <c r="H53" s="34"/>
      <c r="I53" s="29"/>
      <c r="L53" s="9">
        <f t="shared" si="6"/>
        <v>0</v>
      </c>
    </row>
    <row r="54" spans="1:14" ht="15" customHeight="1" x14ac:dyDescent="0.2">
      <c r="A54" s="22"/>
      <c r="C54" s="11" t="s">
        <v>11</v>
      </c>
      <c r="E54" s="18">
        <v>24</v>
      </c>
      <c r="G54" s="18">
        <f>SUM(G48:G53)</f>
        <v>0</v>
      </c>
      <c r="H54" s="34"/>
      <c r="I54" s="29"/>
    </row>
    <row r="55" spans="1:14" ht="15" customHeight="1" thickBot="1" x14ac:dyDescent="0.25">
      <c r="H55" s="34"/>
      <c r="I55" s="29"/>
    </row>
    <row r="56" spans="1:14" ht="15" customHeight="1" thickBot="1" x14ac:dyDescent="0.25">
      <c r="C56" s="46" t="s">
        <v>37</v>
      </c>
      <c r="E56" s="18">
        <f>E23+E33+E42+E54</f>
        <v>72</v>
      </c>
      <c r="G56" s="45">
        <f>SUM(G23+G33+G42+G54+E43)</f>
        <v>0</v>
      </c>
      <c r="H56" s="34"/>
      <c r="I56" s="29"/>
      <c r="L56" s="9">
        <f>SUM(L17:L22,L27:L32,L37:L41,L48:L53)</f>
        <v>0</v>
      </c>
    </row>
    <row r="57" spans="1:14" ht="15" customHeight="1" x14ac:dyDescent="0.2">
      <c r="H57" s="34"/>
      <c r="I57" s="29"/>
    </row>
    <row r="58" spans="1:14" ht="15" customHeight="1" x14ac:dyDescent="0.2">
      <c r="I58" s="18">
        <f>(SUM(I23+I33+I42))</f>
        <v>0</v>
      </c>
    </row>
    <row r="59" spans="1:14" ht="15" customHeight="1" x14ac:dyDescent="0.2">
      <c r="H59" s="17" t="s">
        <v>40</v>
      </c>
      <c r="I59" s="35">
        <f>IF(I58=0,0,I58/(G23+G33+G42))</f>
        <v>0</v>
      </c>
    </row>
    <row r="60" spans="1:14" ht="15" customHeight="1" x14ac:dyDescent="0.2">
      <c r="A60" s="22" t="s">
        <v>65</v>
      </c>
      <c r="B60" s="22"/>
      <c r="C60" s="17"/>
      <c r="D60" s="17"/>
      <c r="E60" s="17"/>
      <c r="H60" s="11" t="s">
        <v>46</v>
      </c>
    </row>
    <row r="61" spans="1:14" ht="15" customHeight="1" x14ac:dyDescent="0.2">
      <c r="N61" s="25"/>
    </row>
    <row r="62" spans="1:14" s="25" customFormat="1" ht="15" customHeight="1" x14ac:dyDescent="0.2">
      <c r="A62" s="9"/>
      <c r="B62" s="9"/>
      <c r="C62" s="11"/>
      <c r="D62" s="11"/>
      <c r="E62" s="11"/>
      <c r="F62" s="11"/>
      <c r="G62" s="11"/>
      <c r="H62" s="11"/>
      <c r="I62" s="11"/>
      <c r="L62" s="9"/>
      <c r="N62" s="9"/>
    </row>
    <row r="63" spans="1:14" ht="15" customHeight="1" x14ac:dyDescent="0.2"/>
    <row r="64" spans="1:14" ht="15" customHeight="1" x14ac:dyDescent="0.2">
      <c r="A64" s="22" t="s">
        <v>66</v>
      </c>
      <c r="B64" s="22"/>
      <c r="C64" s="17"/>
      <c r="D64" s="17"/>
      <c r="E64" s="17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1" ht="15" customHeight="1" x14ac:dyDescent="0.2"/>
  </sheetData>
  <phoneticPr fontId="3" type="noConversion"/>
  <conditionalFormatting sqref="E43 A48:A53 C48:F53 A37:F41 C7 B9:B12 C17:D22 F17:F22">
    <cfRule type="cellIs" dxfId="11" priority="30" stopIfTrue="1" operator="equal">
      <formula>""</formula>
    </cfRule>
  </conditionalFormatting>
  <conditionalFormatting sqref="C17:G17 I17">
    <cfRule type="expression" dxfId="10" priority="12">
      <formula>$H$17="Yes"</formula>
    </cfRule>
  </conditionalFormatting>
  <conditionalFormatting sqref="C18:G18 I18">
    <cfRule type="expression" dxfId="9" priority="11">
      <formula>$H$18="Yes"</formula>
    </cfRule>
  </conditionalFormatting>
  <conditionalFormatting sqref="C19:G19 I19">
    <cfRule type="expression" dxfId="8" priority="10">
      <formula>$H$19="Yes"</formula>
    </cfRule>
  </conditionalFormatting>
  <conditionalFormatting sqref="C20:G20 I20">
    <cfRule type="expression" dxfId="7" priority="9">
      <formula>$H$20="Yes"</formula>
    </cfRule>
  </conditionalFormatting>
  <conditionalFormatting sqref="C21:G21 I21">
    <cfRule type="expression" dxfId="6" priority="8">
      <formula>$H$21="Yes"</formula>
    </cfRule>
  </conditionalFormatting>
  <conditionalFormatting sqref="C22:G22 I22">
    <cfRule type="expression" dxfId="5" priority="7">
      <formula>$H$22="Yes"</formula>
    </cfRule>
  </conditionalFormatting>
  <conditionalFormatting sqref="C27:D32 F27:F32">
    <cfRule type="containsBlanks" dxfId="4" priority="6" stopIfTrue="1">
      <formula>LEN(TRIM(C27))=0</formula>
    </cfRule>
  </conditionalFormatting>
  <conditionalFormatting sqref="C27:G27 I27">
    <cfRule type="expression" dxfId="3" priority="5">
      <formula>$H$27="Yes"</formula>
    </cfRule>
  </conditionalFormatting>
  <conditionalFormatting sqref="C28:G29 I28:I29">
    <cfRule type="expression" dxfId="2" priority="4">
      <formula>$H$28="Yes"</formula>
    </cfRule>
  </conditionalFormatting>
  <conditionalFormatting sqref="C30:G31 I30:I31">
    <cfRule type="expression" dxfId="1" priority="3">
      <formula>$H$30="Yes"</formula>
    </cfRule>
  </conditionalFormatting>
  <conditionalFormatting sqref="C32:G32 I32">
    <cfRule type="expression" dxfId="0" priority="2">
      <formula>$H$32="Yes"</formula>
    </cfRule>
  </conditionalFormatting>
  <dataValidations count="4">
    <dataValidation type="list" allowBlank="1" showInputMessage="1" showErrorMessage="1" sqref="C37:C41 C48:C53 C17:C22 C27:C32">
      <formula1>$L$1:$L$4</formula1>
    </dataValidation>
    <dataValidation type="list" allowBlank="1" showInputMessage="1" showErrorMessage="1" sqref="F37:F41 F48:F53 F17:F22 F27:F32">
      <formula1>$N$1:$N$13</formula1>
    </dataValidation>
    <dataValidation type="list" allowBlank="1" showInputMessage="1" showErrorMessage="1" sqref="A48:A53">
      <formula1>$Q$1:$Q$3</formula1>
    </dataValidation>
    <dataValidation type="list" allowBlank="1" showInputMessage="1" showErrorMessage="1" sqref="H17:H22 H27:H32">
      <formula1>$M$2:$M$3</formula1>
    </dataValidation>
  </dataValidations>
  <printOptions horizontalCentered="1"/>
  <pageMargins left="0.34" right="0.12" top="0.18" bottom="0.27" header="0.17" footer="0.24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Diane St. Germain</cp:lastModifiedBy>
  <cp:lastPrinted>2012-03-30T15:56:39Z</cp:lastPrinted>
  <dcterms:created xsi:type="dcterms:W3CDTF">2003-11-07T17:17:59Z</dcterms:created>
  <dcterms:modified xsi:type="dcterms:W3CDTF">2018-08-14T19:40:42Z</dcterms:modified>
</cp:coreProperties>
</file>